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635" tabRatio="601" activeTab="0"/>
  </bookViews>
  <sheets>
    <sheet name="Schzahlen" sheetId="1" r:id="rId1"/>
  </sheets>
  <definedNames>
    <definedName name="_xlnm.Print_Area" localSheetId="0">'Schzahlen'!$A$1:$L$34</definedName>
  </definedNames>
  <calcPr fullCalcOnLoad="1"/>
</workbook>
</file>

<file path=xl/sharedStrings.xml><?xml version="1.0" encoding="utf-8"?>
<sst xmlns="http://schemas.openxmlformats.org/spreadsheetml/2006/main" count="45" uniqueCount="38">
  <si>
    <t>BF. gesamt</t>
  </si>
  <si>
    <t>Schülerzahlen: Mercator Berufskolleg - Kaufmännische Schule Moers</t>
  </si>
  <si>
    <t>HH-FHR</t>
  </si>
  <si>
    <t>FOS</t>
  </si>
  <si>
    <t>BS-Gesamt</t>
  </si>
  <si>
    <t>GYM WW</t>
  </si>
  <si>
    <t>GYM M/I</t>
  </si>
  <si>
    <t>ZahnmedFachang.</t>
  </si>
  <si>
    <t>AutomobilKfl.</t>
  </si>
  <si>
    <t>Bankkaufl.</t>
  </si>
  <si>
    <t>BüroKfl.</t>
  </si>
  <si>
    <t>EinzelHandel/Verk.</t>
  </si>
  <si>
    <t>Großhandel</t>
  </si>
  <si>
    <t>Industriekfl.</t>
  </si>
  <si>
    <t>Rechsanwaltsfacha.</t>
  </si>
  <si>
    <t>VersicherungsKl.</t>
  </si>
  <si>
    <t>SpeditionsKl.</t>
  </si>
  <si>
    <t>PersonaldienstlKl.</t>
  </si>
  <si>
    <t>WirtschaftsGY ges.</t>
  </si>
  <si>
    <t>MedFachang.</t>
  </si>
  <si>
    <t>Handelsschule (B1, B2)</t>
  </si>
  <si>
    <t>G-Maßn./OA/KJ (ab 2017 bei AV)</t>
  </si>
  <si>
    <t>JOA Eigene (ab 2017 bei AV)</t>
  </si>
  <si>
    <t>Kfm. Ass.Info (ausgelaufen)</t>
  </si>
  <si>
    <t>IT (Koop mit BKT)</t>
  </si>
  <si>
    <t>IF (ab 1.2.2016)</t>
  </si>
  <si>
    <t>Berufliche GB (HM, ausgelaufen)</t>
  </si>
  <si>
    <t>Fachlagerist/ Fachkr. Lagerlog.</t>
  </si>
  <si>
    <t>BKT 154*</t>
  </si>
  <si>
    <t>*nicht in Summe</t>
  </si>
  <si>
    <t>s.o.</t>
  </si>
  <si>
    <t>BKT 141*</t>
  </si>
  <si>
    <t>BKT 120*</t>
  </si>
  <si>
    <t>Stand 19.08.2022</t>
  </si>
  <si>
    <t>BKT 123*</t>
  </si>
  <si>
    <t>AV (mit AV, BF, AP)</t>
  </si>
  <si>
    <t>Schülerzahl</t>
  </si>
  <si>
    <t>% Zu-/Abgang im Vgl. zu Vorjahr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</si>
</sst>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d/mm/yy"/>
    <numFmt numFmtId="177" formatCode="[$€-2]\ #,##0.00_);[Red]\([$€-2]\ #,##0.00\)"/>
    <numFmt numFmtId="178" formatCode="[$-407]dddd\,\ d\.\ mmmm\ yyyy"/>
    <numFmt numFmtId="179" formatCode="d/m/yy;@"/>
    <numFmt numFmtId="180" formatCode="0.0%"/>
    <numFmt numFmtId="181" formatCode="_-* #,##0.000\ _D_M_-;\-* #,##0.000\ _D_M_-;_-* &quot;-&quot;??\ _D_M_-;_-@_-"/>
    <numFmt numFmtId="182" formatCode="_-* #,##0.0\ _D_M_-;\-* #,##0.0\ _D_M_-;_-* &quot;-&quot;??\ _D_M_-;_-@_-"/>
    <numFmt numFmtId="183" formatCode="_-* #,##0\ _D_M_-;\-* #,##0\ _D_M_-;_-* &quot;-&quot;??\ _D_M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5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92D05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83" fontId="9" fillId="33" borderId="0" xfId="47" applyNumberFormat="1" applyFont="1" applyFill="1" applyBorder="1" applyAlignment="1">
      <alignment/>
    </xf>
    <xf numFmtId="183" fontId="9" fillId="33" borderId="0" xfId="47" applyNumberFormat="1" applyFont="1" applyFill="1" applyAlignment="1">
      <alignment/>
    </xf>
    <xf numFmtId="0" fontId="0" fillId="33" borderId="16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8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1" fontId="0" fillId="0" borderId="0" xfId="0" applyNumberForma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3" fontId="9" fillId="33" borderId="22" xfId="47" applyNumberFormat="1" applyFont="1" applyFill="1" applyBorder="1" applyAlignment="1">
      <alignment/>
    </xf>
    <xf numFmtId="1" fontId="9" fillId="33" borderId="22" xfId="47" applyNumberFormat="1" applyFont="1" applyFill="1" applyBorder="1" applyAlignment="1">
      <alignment/>
    </xf>
    <xf numFmtId="1" fontId="9" fillId="33" borderId="22" xfId="47" applyNumberFormat="1" applyFont="1" applyFill="1" applyBorder="1" applyAlignment="1">
      <alignment horizontal="center"/>
    </xf>
    <xf numFmtId="1" fontId="9" fillId="33" borderId="23" xfId="47" applyNumberFormat="1" applyFont="1" applyFill="1" applyBorder="1" applyAlignment="1">
      <alignment horizontal="center"/>
    </xf>
    <xf numFmtId="1" fontId="9" fillId="33" borderId="24" xfId="47" applyNumberFormat="1" applyFont="1" applyFill="1" applyBorder="1" applyAlignment="1">
      <alignment horizontal="center"/>
    </xf>
    <xf numFmtId="1" fontId="9" fillId="33" borderId="25" xfId="47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47" fillId="35" borderId="17" xfId="0" applyFont="1" applyFill="1" applyBorder="1" applyAlignment="1">
      <alignment/>
    </xf>
    <xf numFmtId="0" fontId="46" fillId="35" borderId="17" xfId="0" applyFont="1" applyFill="1" applyBorder="1" applyAlignment="1">
      <alignment horizontal="right"/>
    </xf>
    <xf numFmtId="172" fontId="47" fillId="35" borderId="17" xfId="51" applyNumberFormat="1" applyFont="1" applyFill="1" applyBorder="1" applyAlignment="1">
      <alignment horizontal="right"/>
    </xf>
    <xf numFmtId="0" fontId="47" fillId="35" borderId="17" xfId="0" applyFont="1" applyFill="1" applyBorder="1" applyAlignment="1">
      <alignment horizontal="right"/>
    </xf>
    <xf numFmtId="0" fontId="47" fillId="35" borderId="26" xfId="0" applyFont="1" applyFill="1" applyBorder="1" applyAlignment="1">
      <alignment/>
    </xf>
    <xf numFmtId="0" fontId="0" fillId="36" borderId="11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zoomScale="120" zoomScaleNormal="120" zoomScalePageLayoutView="0" workbookViewId="0" topLeftCell="A7">
      <selection activeCell="F39" sqref="F39"/>
    </sheetView>
  </sheetViews>
  <sheetFormatPr defaultColWidth="11.421875" defaultRowHeight="12.75"/>
  <cols>
    <col min="1" max="1" width="43.8515625" style="0" customWidth="1"/>
    <col min="2" max="2" width="7.421875" style="0" customWidth="1"/>
    <col min="3" max="3" width="9.421875" style="0" customWidth="1"/>
    <col min="4" max="4" width="8.57421875" style="0" customWidth="1"/>
    <col min="5" max="5" width="9.28125" style="0" customWidth="1"/>
    <col min="6" max="6" width="8.7109375" style="0" customWidth="1"/>
    <col min="7" max="7" width="9.28125" style="0" customWidth="1"/>
    <col min="8" max="8" width="9.00390625" style="37" customWidth="1"/>
    <col min="9" max="9" width="8.421875" style="38" customWidth="1"/>
    <col min="10" max="10" width="8.421875" style="7" customWidth="1"/>
    <col min="11" max="11" width="9.140625" style="4" customWidth="1"/>
    <col min="12" max="12" width="9.7109375" style="4" customWidth="1"/>
    <col min="13" max="13" width="9.421875" style="4" customWidth="1"/>
    <col min="14" max="23" width="11.7109375" style="4" customWidth="1"/>
  </cols>
  <sheetData>
    <row r="1" spans="1:23" s="1" customFormat="1" ht="20.25">
      <c r="A1" s="1" t="s">
        <v>1</v>
      </c>
      <c r="H1" s="47"/>
      <c r="I1" s="3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ht="20.25">
      <c r="A2" s="1" t="s">
        <v>33</v>
      </c>
      <c r="H2" s="47"/>
      <c r="I2" s="36"/>
      <c r="J2" s="7"/>
      <c r="K2" s="6"/>
      <c r="L2" s="61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14" ht="15.75" thickBot="1">
      <c r="A3" s="50"/>
      <c r="B3" s="45">
        <v>1990</v>
      </c>
      <c r="C3" s="46">
        <v>2011</v>
      </c>
      <c r="D3" s="46">
        <v>2012</v>
      </c>
      <c r="E3" s="46">
        <v>2013</v>
      </c>
      <c r="F3" s="46">
        <v>2014</v>
      </c>
      <c r="G3" s="46">
        <v>2015</v>
      </c>
      <c r="H3" s="46">
        <v>2016</v>
      </c>
      <c r="I3" s="46">
        <v>2017</v>
      </c>
      <c r="J3" s="46">
        <v>2018</v>
      </c>
      <c r="K3" s="46">
        <v>2019</v>
      </c>
      <c r="L3" s="46">
        <v>2020</v>
      </c>
      <c r="M3" s="46">
        <v>2021</v>
      </c>
      <c r="N3" s="46">
        <v>2022</v>
      </c>
    </row>
    <row r="4" spans="1:23" s="3" customFormat="1" ht="12.75">
      <c r="A4" s="51" t="s">
        <v>20</v>
      </c>
      <c r="B4" s="11">
        <v>95</v>
      </c>
      <c r="C4" s="31">
        <v>76</v>
      </c>
      <c r="D4" s="32">
        <v>66</v>
      </c>
      <c r="E4" s="32">
        <v>61</v>
      </c>
      <c r="F4" s="33">
        <v>69</v>
      </c>
      <c r="G4" s="22">
        <v>59</v>
      </c>
      <c r="H4" s="18">
        <v>46</v>
      </c>
      <c r="I4" s="18">
        <f>17+25+24</f>
        <v>66</v>
      </c>
      <c r="J4" s="58">
        <v>71</v>
      </c>
      <c r="K4" s="58">
        <v>77</v>
      </c>
      <c r="L4" s="62">
        <v>54</v>
      </c>
      <c r="M4" s="62">
        <v>63</v>
      </c>
      <c r="N4" s="82">
        <v>66</v>
      </c>
      <c r="O4" s="4"/>
      <c r="P4" s="4"/>
      <c r="Q4" s="4"/>
      <c r="R4" s="4"/>
      <c r="S4" s="4"/>
      <c r="T4" s="4"/>
      <c r="U4" s="4"/>
      <c r="V4" s="4"/>
      <c r="W4" s="4"/>
    </row>
    <row r="5" spans="1:14" s="4" customFormat="1" ht="12.75">
      <c r="A5" s="51" t="s">
        <v>26</v>
      </c>
      <c r="B5" s="11"/>
      <c r="C5" s="31">
        <v>61</v>
      </c>
      <c r="D5" s="32">
        <v>51</v>
      </c>
      <c r="E5" s="32">
        <v>43</v>
      </c>
      <c r="F5" s="33">
        <v>47</v>
      </c>
      <c r="G5" s="31">
        <v>0</v>
      </c>
      <c r="H5" s="18">
        <v>0</v>
      </c>
      <c r="I5" s="18">
        <v>0</v>
      </c>
      <c r="J5" s="58">
        <v>0</v>
      </c>
      <c r="K5" s="58">
        <v>0</v>
      </c>
      <c r="L5" s="18">
        <v>0</v>
      </c>
      <c r="M5" s="18">
        <v>0</v>
      </c>
      <c r="N5" s="18">
        <v>0</v>
      </c>
    </row>
    <row r="6" spans="1:14" s="4" customFormat="1" ht="12.75">
      <c r="A6" s="51" t="s">
        <v>35</v>
      </c>
      <c r="B6" s="11"/>
      <c r="C6" s="31"/>
      <c r="D6" s="32"/>
      <c r="E6" s="32"/>
      <c r="F6" s="33"/>
      <c r="G6" s="31">
        <v>38</v>
      </c>
      <c r="H6" s="18">
        <v>18</v>
      </c>
      <c r="I6" s="18">
        <f>15+20+20</f>
        <v>55</v>
      </c>
      <c r="J6" s="18">
        <v>51</v>
      </c>
      <c r="K6" s="18">
        <v>57</v>
      </c>
      <c r="L6" s="62">
        <v>46</v>
      </c>
      <c r="M6" s="62">
        <v>67</v>
      </c>
      <c r="N6" s="62">
        <v>52</v>
      </c>
    </row>
    <row r="7" spans="1:14" s="4" customFormat="1" ht="12.75">
      <c r="A7" s="52" t="s">
        <v>2</v>
      </c>
      <c r="B7" s="8">
        <v>381</v>
      </c>
      <c r="C7" s="31">
        <v>331</v>
      </c>
      <c r="D7" s="32">
        <v>320</v>
      </c>
      <c r="E7" s="32">
        <v>368</v>
      </c>
      <c r="F7" s="33">
        <v>359</v>
      </c>
      <c r="G7" s="31">
        <v>359</v>
      </c>
      <c r="H7" s="18">
        <v>380</v>
      </c>
      <c r="I7" s="18">
        <f>226+150</f>
        <v>376</v>
      </c>
      <c r="J7" s="58">
        <v>366</v>
      </c>
      <c r="K7" s="58">
        <v>314</v>
      </c>
      <c r="L7" s="62">
        <v>278</v>
      </c>
      <c r="M7" s="62">
        <v>239</v>
      </c>
      <c r="N7" s="62">
        <v>235</v>
      </c>
    </row>
    <row r="8" spans="1:14" s="4" customFormat="1" ht="12.75">
      <c r="A8" s="52" t="s">
        <v>3</v>
      </c>
      <c r="B8" s="8">
        <v>0</v>
      </c>
      <c r="C8" s="31">
        <v>25</v>
      </c>
      <c r="D8" s="32">
        <v>15</v>
      </c>
      <c r="E8" s="32">
        <v>22</v>
      </c>
      <c r="F8" s="33">
        <v>24</v>
      </c>
      <c r="G8" s="31">
        <v>17</v>
      </c>
      <c r="H8" s="18">
        <v>17</v>
      </c>
      <c r="I8" s="18">
        <v>17</v>
      </c>
      <c r="J8" s="58">
        <v>12</v>
      </c>
      <c r="K8" s="58">
        <v>16</v>
      </c>
      <c r="L8" s="62">
        <v>18</v>
      </c>
      <c r="M8" s="62">
        <v>12</v>
      </c>
      <c r="N8" s="62">
        <v>12</v>
      </c>
    </row>
    <row r="9" spans="1:14" s="4" customFormat="1" ht="12.75">
      <c r="A9" s="52" t="s">
        <v>5</v>
      </c>
      <c r="B9" s="8"/>
      <c r="C9" s="31">
        <v>196</v>
      </c>
      <c r="D9" s="32">
        <v>177</v>
      </c>
      <c r="E9" s="32">
        <v>196</v>
      </c>
      <c r="F9" s="33">
        <v>187</v>
      </c>
      <c r="G9" s="31">
        <v>166</v>
      </c>
      <c r="H9" s="18">
        <v>146</v>
      </c>
      <c r="I9" s="18">
        <v>131</v>
      </c>
      <c r="J9" s="18">
        <v>107</v>
      </c>
      <c r="K9" s="18">
        <v>92</v>
      </c>
      <c r="L9" s="62">
        <v>112</v>
      </c>
      <c r="M9" s="62">
        <v>81</v>
      </c>
      <c r="N9" s="62">
        <v>69</v>
      </c>
    </row>
    <row r="10" spans="1:14" s="4" customFormat="1" ht="12.75">
      <c r="A10" s="52" t="s">
        <v>6</v>
      </c>
      <c r="B10" s="8"/>
      <c r="C10" s="31">
        <v>47</v>
      </c>
      <c r="D10" s="32">
        <v>44</v>
      </c>
      <c r="E10" s="32">
        <v>41</v>
      </c>
      <c r="F10" s="33">
        <v>48</v>
      </c>
      <c r="G10" s="31">
        <v>43</v>
      </c>
      <c r="H10" s="18">
        <v>36</v>
      </c>
      <c r="I10" s="65">
        <v>43</v>
      </c>
      <c r="J10" s="18">
        <v>42</v>
      </c>
      <c r="K10" s="18">
        <v>39</v>
      </c>
      <c r="L10" s="62">
        <v>23</v>
      </c>
      <c r="M10" s="62">
        <v>11</v>
      </c>
      <c r="N10" s="62">
        <v>0</v>
      </c>
    </row>
    <row r="11" spans="1:14" s="4" customFormat="1" ht="12.75">
      <c r="A11" s="52" t="s">
        <v>18</v>
      </c>
      <c r="B11" s="8">
        <v>110</v>
      </c>
      <c r="C11" s="31">
        <f>C9+C10</f>
        <v>243</v>
      </c>
      <c r="D11" s="32">
        <f>D9+D10</f>
        <v>221</v>
      </c>
      <c r="E11" s="32">
        <v>237</v>
      </c>
      <c r="F11" s="33">
        <f>F9+F10</f>
        <v>235</v>
      </c>
      <c r="G11" s="31">
        <f>G9+G10</f>
        <v>209</v>
      </c>
      <c r="H11" s="18">
        <f>SUM(H9:H10)</f>
        <v>182</v>
      </c>
      <c r="I11" s="18">
        <f>I9+I10</f>
        <v>174</v>
      </c>
      <c r="J11" s="18">
        <f>J9+J10</f>
        <v>149</v>
      </c>
      <c r="K11" s="18">
        <f>K9+K10</f>
        <v>131</v>
      </c>
      <c r="L11" s="62">
        <f>L9+L10</f>
        <v>135</v>
      </c>
      <c r="M11" s="62">
        <f>M9+M10</f>
        <v>92</v>
      </c>
      <c r="N11" s="62">
        <v>69</v>
      </c>
    </row>
    <row r="12" spans="1:14" s="4" customFormat="1" ht="12.75" hidden="1">
      <c r="A12" s="52"/>
      <c r="B12" s="9"/>
      <c r="C12" s="31"/>
      <c r="D12" s="32"/>
      <c r="E12" s="32"/>
      <c r="F12" s="33"/>
      <c r="G12" s="31"/>
      <c r="H12" s="18"/>
      <c r="I12" s="18"/>
      <c r="J12" s="18"/>
      <c r="K12" s="18"/>
      <c r="L12" s="18"/>
      <c r="M12" s="18"/>
      <c r="N12" s="18"/>
    </row>
    <row r="13" spans="1:14" s="4" customFormat="1" ht="13.5" thickBot="1">
      <c r="A13" s="53" t="s">
        <v>23</v>
      </c>
      <c r="B13" s="9"/>
      <c r="C13" s="13">
        <v>69</v>
      </c>
      <c r="D13" s="10">
        <v>36</v>
      </c>
      <c r="E13" s="10">
        <v>0</v>
      </c>
      <c r="F13" s="34">
        <v>0</v>
      </c>
      <c r="G13" s="13">
        <v>0</v>
      </c>
      <c r="H13" s="27">
        <v>0</v>
      </c>
      <c r="I13" s="27">
        <v>0</v>
      </c>
      <c r="J13" s="58">
        <v>0</v>
      </c>
      <c r="K13" s="58">
        <v>0</v>
      </c>
      <c r="L13" s="18">
        <v>0</v>
      </c>
      <c r="M13" s="18">
        <v>0</v>
      </c>
      <c r="N13" s="18">
        <v>0</v>
      </c>
    </row>
    <row r="14" spans="1:14" s="5" customFormat="1" ht="16.5" thickBot="1">
      <c r="A14" s="54" t="s">
        <v>0</v>
      </c>
      <c r="B14" s="44">
        <f>SUM(B4:B12)</f>
        <v>586</v>
      </c>
      <c r="C14" s="41">
        <f>C4+C5+C7+C8+C11+C13</f>
        <v>805</v>
      </c>
      <c r="D14" s="41">
        <f>D4+D5+D7+D8+D11+D13</f>
        <v>709</v>
      </c>
      <c r="E14" s="42">
        <f>E4+E5+E7+E8+E11+E13</f>
        <v>731</v>
      </c>
      <c r="F14" s="43">
        <f>F4+F5+F7+F8+F11+F13</f>
        <v>734</v>
      </c>
      <c r="G14" s="41">
        <f>G4+G5+G7+G8+G11+G13</f>
        <v>644</v>
      </c>
      <c r="H14" s="41">
        <f>H11+H8+H7+H6+H5+H4+H13</f>
        <v>643</v>
      </c>
      <c r="I14" s="41">
        <f>I4+I5+I6+I7+I8+I11</f>
        <v>688</v>
      </c>
      <c r="J14" s="41">
        <f>J4+J6+J7+J8+J11</f>
        <v>649</v>
      </c>
      <c r="K14" s="41">
        <f>SUM(K4:K13)-K11</f>
        <v>595</v>
      </c>
      <c r="L14" s="41">
        <f>SUM(L4:L13)-L11</f>
        <v>531</v>
      </c>
      <c r="M14" s="41">
        <f>SUM(M4:M13)-M11</f>
        <v>473</v>
      </c>
      <c r="N14" s="41">
        <f>SUM(N4:N13)-N11</f>
        <v>434</v>
      </c>
    </row>
    <row r="15" spans="1:253" s="3" customFormat="1" ht="12.75">
      <c r="A15" s="51" t="s">
        <v>19</v>
      </c>
      <c r="B15" s="11">
        <v>244</v>
      </c>
      <c r="C15" s="26">
        <v>179</v>
      </c>
      <c r="D15" s="23">
        <v>187</v>
      </c>
      <c r="E15" s="23">
        <v>165</v>
      </c>
      <c r="F15" s="30">
        <v>152</v>
      </c>
      <c r="G15" s="19">
        <v>144</v>
      </c>
      <c r="H15" s="26">
        <v>166</v>
      </c>
      <c r="I15" s="26">
        <v>179</v>
      </c>
      <c r="J15" s="58">
        <v>166</v>
      </c>
      <c r="K15" s="58">
        <v>181</v>
      </c>
      <c r="L15" s="62">
        <v>163</v>
      </c>
      <c r="M15" s="62">
        <v>194</v>
      </c>
      <c r="N15" s="62">
        <v>205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14" s="4" customFormat="1" ht="12.75">
      <c r="A16" s="52" t="s">
        <v>7</v>
      </c>
      <c r="B16" s="8">
        <v>155</v>
      </c>
      <c r="C16" s="18">
        <v>130</v>
      </c>
      <c r="D16" s="24">
        <v>140</v>
      </c>
      <c r="E16" s="24">
        <v>124</v>
      </c>
      <c r="F16" s="28">
        <v>119</v>
      </c>
      <c r="G16" s="20">
        <v>106</v>
      </c>
      <c r="H16" s="18">
        <v>124</v>
      </c>
      <c r="I16" s="18">
        <v>117</v>
      </c>
      <c r="J16" s="58">
        <v>138</v>
      </c>
      <c r="K16" s="58">
        <v>126</v>
      </c>
      <c r="L16" s="62">
        <v>124</v>
      </c>
      <c r="M16" s="62">
        <v>105</v>
      </c>
      <c r="N16" s="82">
        <v>125</v>
      </c>
    </row>
    <row r="17" spans="1:14" s="4" customFormat="1" ht="12.75">
      <c r="A17" s="52" t="s">
        <v>8</v>
      </c>
      <c r="B17" s="8"/>
      <c r="C17" s="18">
        <v>52</v>
      </c>
      <c r="D17" s="24">
        <v>63</v>
      </c>
      <c r="E17" s="24">
        <v>78</v>
      </c>
      <c r="F17" s="28">
        <v>83</v>
      </c>
      <c r="G17" s="20">
        <v>78</v>
      </c>
      <c r="H17" s="18">
        <v>75</v>
      </c>
      <c r="I17" s="18">
        <v>75</v>
      </c>
      <c r="J17" s="18">
        <v>89</v>
      </c>
      <c r="K17" s="18">
        <v>101</v>
      </c>
      <c r="L17" s="62">
        <v>103</v>
      </c>
      <c r="M17" s="62">
        <v>105</v>
      </c>
      <c r="N17" s="62">
        <v>101</v>
      </c>
    </row>
    <row r="18" spans="1:14" s="4" customFormat="1" ht="12.75">
      <c r="A18" s="52" t="s">
        <v>9</v>
      </c>
      <c r="B18" s="8">
        <v>161</v>
      </c>
      <c r="C18" s="18">
        <v>95</v>
      </c>
      <c r="D18" s="24">
        <v>94</v>
      </c>
      <c r="E18" s="24">
        <v>94</v>
      </c>
      <c r="F18" s="28">
        <v>99</v>
      </c>
      <c r="G18" s="20">
        <v>102</v>
      </c>
      <c r="H18" s="18">
        <v>86</v>
      </c>
      <c r="I18" s="18">
        <v>73</v>
      </c>
      <c r="J18" s="18">
        <v>66</v>
      </c>
      <c r="K18" s="18">
        <v>64</v>
      </c>
      <c r="L18" s="62">
        <v>66</v>
      </c>
      <c r="M18" s="62">
        <v>67</v>
      </c>
      <c r="N18" s="62">
        <v>63</v>
      </c>
    </row>
    <row r="19" spans="1:14" s="4" customFormat="1" ht="12.75">
      <c r="A19" s="52" t="s">
        <v>10</v>
      </c>
      <c r="B19" s="8">
        <v>254</v>
      </c>
      <c r="C19" s="18">
        <v>188</v>
      </c>
      <c r="D19" s="24">
        <v>177</v>
      </c>
      <c r="E19" s="24">
        <v>174</v>
      </c>
      <c r="F19" s="28">
        <v>178</v>
      </c>
      <c r="G19" s="20">
        <v>199</v>
      </c>
      <c r="H19" s="18">
        <v>196</v>
      </c>
      <c r="I19" s="18">
        <v>185</v>
      </c>
      <c r="J19" s="18">
        <v>184</v>
      </c>
      <c r="K19" s="18">
        <v>188</v>
      </c>
      <c r="L19" s="62">
        <v>167</v>
      </c>
      <c r="M19" s="62">
        <v>170</v>
      </c>
      <c r="N19" s="62">
        <v>175</v>
      </c>
    </row>
    <row r="20" spans="1:14" s="4" customFormat="1" ht="12.75">
      <c r="A20" s="52" t="s">
        <v>11</v>
      </c>
      <c r="B20" s="8">
        <v>415</v>
      </c>
      <c r="C20" s="18">
        <v>367</v>
      </c>
      <c r="D20" s="24">
        <v>369</v>
      </c>
      <c r="E20" s="24">
        <v>366</v>
      </c>
      <c r="F20" s="28">
        <v>337</v>
      </c>
      <c r="G20" s="20">
        <v>310</v>
      </c>
      <c r="H20" s="18">
        <v>323</v>
      </c>
      <c r="I20" s="18">
        <v>298</v>
      </c>
      <c r="J20" s="18">
        <v>298</v>
      </c>
      <c r="K20" s="18">
        <v>278</v>
      </c>
      <c r="L20" s="62">
        <v>249</v>
      </c>
      <c r="M20" s="62">
        <v>266</v>
      </c>
      <c r="N20" s="62">
        <v>245</v>
      </c>
    </row>
    <row r="21" spans="1:14" s="4" customFormat="1" ht="12.75">
      <c r="A21" s="52" t="s">
        <v>12</v>
      </c>
      <c r="B21" s="8">
        <v>107</v>
      </c>
      <c r="C21" s="18">
        <v>179</v>
      </c>
      <c r="D21" s="24">
        <v>182</v>
      </c>
      <c r="E21" s="24">
        <v>183</v>
      </c>
      <c r="F21" s="28">
        <v>172</v>
      </c>
      <c r="G21" s="20">
        <v>140</v>
      </c>
      <c r="H21" s="18">
        <v>160</v>
      </c>
      <c r="I21" s="18">
        <v>168</v>
      </c>
      <c r="J21" s="18">
        <v>154</v>
      </c>
      <c r="K21" s="18">
        <v>129</v>
      </c>
      <c r="L21" s="62">
        <v>141</v>
      </c>
      <c r="M21" s="62">
        <v>144</v>
      </c>
      <c r="N21" s="62">
        <v>116</v>
      </c>
    </row>
    <row r="22" spans="1:14" s="4" customFormat="1" ht="12.75">
      <c r="A22" s="52" t="s">
        <v>24</v>
      </c>
      <c r="B22" s="8"/>
      <c r="C22" s="18">
        <v>48</v>
      </c>
      <c r="D22" s="24">
        <v>46</v>
      </c>
      <c r="E22" s="24">
        <v>43</v>
      </c>
      <c r="F22" s="28">
        <v>40</v>
      </c>
      <c r="G22" s="20">
        <v>9</v>
      </c>
      <c r="H22" s="18">
        <v>0</v>
      </c>
      <c r="I22" s="18">
        <v>0</v>
      </c>
      <c r="J22" s="18">
        <v>0</v>
      </c>
      <c r="K22" s="59" t="s">
        <v>28</v>
      </c>
      <c r="L22" s="59" t="s">
        <v>31</v>
      </c>
      <c r="M22" s="59" t="s">
        <v>32</v>
      </c>
      <c r="N22" s="59" t="s">
        <v>34</v>
      </c>
    </row>
    <row r="23" spans="1:14" s="4" customFormat="1" ht="12.75">
      <c r="A23" s="52" t="s">
        <v>13</v>
      </c>
      <c r="B23" s="8">
        <v>87</v>
      </c>
      <c r="C23" s="18">
        <v>90</v>
      </c>
      <c r="D23" s="24">
        <v>91</v>
      </c>
      <c r="E23" s="24">
        <v>96</v>
      </c>
      <c r="F23" s="28">
        <v>97</v>
      </c>
      <c r="G23" s="20">
        <v>101</v>
      </c>
      <c r="H23" s="18">
        <v>110</v>
      </c>
      <c r="I23" s="18">
        <v>105</v>
      </c>
      <c r="J23" s="18">
        <v>108</v>
      </c>
      <c r="K23" s="18">
        <v>109</v>
      </c>
      <c r="L23" s="62">
        <v>103</v>
      </c>
      <c r="M23" s="62">
        <v>94</v>
      </c>
      <c r="N23" s="62">
        <v>86</v>
      </c>
    </row>
    <row r="24" spans="1:14" s="4" customFormat="1" ht="12.75">
      <c r="A24" s="55" t="s">
        <v>14</v>
      </c>
      <c r="B24" s="9">
        <v>113</v>
      </c>
      <c r="C24" s="18">
        <v>12</v>
      </c>
      <c r="D24" s="24">
        <v>0</v>
      </c>
      <c r="E24" s="24">
        <v>0</v>
      </c>
      <c r="F24" s="28">
        <v>0</v>
      </c>
      <c r="G24" s="20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4" customFormat="1" ht="12.75">
      <c r="A25" s="14" t="s">
        <v>15</v>
      </c>
      <c r="B25" s="15"/>
      <c r="C25" s="18">
        <v>113</v>
      </c>
      <c r="D25" s="24">
        <v>104</v>
      </c>
      <c r="E25" s="24">
        <v>116</v>
      </c>
      <c r="F25" s="28">
        <v>109</v>
      </c>
      <c r="G25" s="20">
        <v>108</v>
      </c>
      <c r="H25" s="18">
        <v>106</v>
      </c>
      <c r="I25" s="18">
        <v>106</v>
      </c>
      <c r="J25" s="18">
        <v>95</v>
      </c>
      <c r="K25" s="18">
        <v>107</v>
      </c>
      <c r="L25" s="62">
        <v>108</v>
      </c>
      <c r="M25" s="62">
        <v>117</v>
      </c>
      <c r="N25" s="62">
        <v>109</v>
      </c>
    </row>
    <row r="26" spans="1:14" s="4" customFormat="1" ht="12.75">
      <c r="A26" s="12" t="s">
        <v>16</v>
      </c>
      <c r="B26" s="16"/>
      <c r="C26" s="18">
        <v>79</v>
      </c>
      <c r="D26" s="24">
        <v>94</v>
      </c>
      <c r="E26" s="24">
        <v>115</v>
      </c>
      <c r="F26" s="28">
        <v>112</v>
      </c>
      <c r="G26" s="20">
        <v>116</v>
      </c>
      <c r="H26" s="18">
        <v>115</v>
      </c>
      <c r="I26" s="18">
        <v>114</v>
      </c>
      <c r="J26" s="18">
        <v>128</v>
      </c>
      <c r="K26" s="18">
        <v>138</v>
      </c>
      <c r="L26" s="62">
        <v>151</v>
      </c>
      <c r="M26" s="62">
        <v>124</v>
      </c>
      <c r="N26" s="62">
        <v>131</v>
      </c>
    </row>
    <row r="27" spans="1:14" s="4" customFormat="1" ht="12.75">
      <c r="A27" s="14" t="s">
        <v>27</v>
      </c>
      <c r="B27" s="15"/>
      <c r="C27" s="27"/>
      <c r="D27" s="25"/>
      <c r="E27" s="24">
        <v>33</v>
      </c>
      <c r="F27" s="28">
        <v>85</v>
      </c>
      <c r="G27" s="21">
        <v>109</v>
      </c>
      <c r="H27" s="18">
        <v>107</v>
      </c>
      <c r="I27" s="18">
        <v>123</v>
      </c>
      <c r="J27" s="18">
        <v>125</v>
      </c>
      <c r="K27" s="18">
        <v>140</v>
      </c>
      <c r="L27" s="62">
        <v>137</v>
      </c>
      <c r="M27" s="62">
        <v>130</v>
      </c>
      <c r="N27" s="82">
        <v>146</v>
      </c>
    </row>
    <row r="28" spans="1:14" s="4" customFormat="1" ht="13.5" thickBot="1">
      <c r="A28" s="14" t="s">
        <v>17</v>
      </c>
      <c r="B28" s="15"/>
      <c r="C28" s="27">
        <v>48</v>
      </c>
      <c r="D28" s="25">
        <v>55</v>
      </c>
      <c r="E28" s="25">
        <v>50</v>
      </c>
      <c r="F28" s="29">
        <v>46</v>
      </c>
      <c r="G28" s="21">
        <v>47</v>
      </c>
      <c r="H28" s="27">
        <v>49</v>
      </c>
      <c r="I28" s="27">
        <v>60</v>
      </c>
      <c r="J28" s="18">
        <v>58</v>
      </c>
      <c r="K28" s="18">
        <v>55</v>
      </c>
      <c r="L28" s="62">
        <v>43</v>
      </c>
      <c r="M28" s="62">
        <v>48</v>
      </c>
      <c r="N28" s="62">
        <v>48</v>
      </c>
    </row>
    <row r="29" spans="1:14" s="4" customFormat="1" ht="16.5" thickBot="1">
      <c r="A29" s="56" t="s">
        <v>4</v>
      </c>
      <c r="B29" s="41">
        <f>SUM(B15:B25)</f>
        <v>1536</v>
      </c>
      <c r="C29" s="41">
        <f aca="true" t="shared" si="0" ref="C29:H29">SUM(C15:C28)</f>
        <v>1580</v>
      </c>
      <c r="D29" s="41">
        <f t="shared" si="0"/>
        <v>1602</v>
      </c>
      <c r="E29" s="42">
        <f t="shared" si="0"/>
        <v>1637</v>
      </c>
      <c r="F29" s="43">
        <f t="shared" si="0"/>
        <v>1629</v>
      </c>
      <c r="G29" s="41">
        <f t="shared" si="0"/>
        <v>1569</v>
      </c>
      <c r="H29" s="42">
        <f t="shared" si="0"/>
        <v>1617</v>
      </c>
      <c r="I29" s="57">
        <f>SUM(I15:I28)</f>
        <v>1603</v>
      </c>
      <c r="J29" s="57">
        <f>SUM(J15:J28)</f>
        <v>1609</v>
      </c>
      <c r="K29" s="57">
        <f>SUM(K15:K28)</f>
        <v>1616</v>
      </c>
      <c r="L29" s="57">
        <f>SUM(L15:L28)</f>
        <v>1555</v>
      </c>
      <c r="M29" s="57">
        <f>SUM(M15,M16,M17,M18,M19,M20,M21,M22,M23,M24,M25,M26,M27,M28)</f>
        <v>1564</v>
      </c>
      <c r="N29" s="57">
        <f>SUM(N15:N28)</f>
        <v>1550</v>
      </c>
    </row>
    <row r="30" spans="1:14" s="35" customFormat="1" ht="15">
      <c r="A30" s="51" t="s">
        <v>25</v>
      </c>
      <c r="B30" s="39"/>
      <c r="C30" s="40"/>
      <c r="D30" s="40"/>
      <c r="E30" s="40"/>
      <c r="F30" s="40"/>
      <c r="G30" s="40"/>
      <c r="H30" s="22">
        <v>41</v>
      </c>
      <c r="I30" s="22">
        <v>37</v>
      </c>
      <c r="J30" s="31">
        <v>31</v>
      </c>
      <c r="K30" s="31">
        <v>21</v>
      </c>
      <c r="L30" s="62">
        <v>9</v>
      </c>
      <c r="M30" s="62">
        <v>21</v>
      </c>
      <c r="N30" s="82">
        <v>38</v>
      </c>
    </row>
    <row r="31" spans="1:14" s="4" customFormat="1" ht="12.75">
      <c r="A31" s="51" t="s">
        <v>21</v>
      </c>
      <c r="B31" s="11"/>
      <c r="C31" s="26">
        <v>0</v>
      </c>
      <c r="D31" s="23">
        <v>0</v>
      </c>
      <c r="E31" s="23">
        <v>17</v>
      </c>
      <c r="F31" s="30"/>
      <c r="G31" s="22">
        <v>35</v>
      </c>
      <c r="H31" s="26">
        <v>25</v>
      </c>
      <c r="I31" s="18">
        <v>32</v>
      </c>
      <c r="J31" s="18">
        <v>24</v>
      </c>
      <c r="K31" s="31" t="s">
        <v>30</v>
      </c>
      <c r="L31" s="18" t="s">
        <v>30</v>
      </c>
      <c r="M31" s="18" t="s">
        <v>30</v>
      </c>
      <c r="N31" s="18" t="s">
        <v>30</v>
      </c>
    </row>
    <row r="32" spans="1:14" s="4" customFormat="1" ht="13.5" thickBot="1">
      <c r="A32" s="55" t="s">
        <v>22</v>
      </c>
      <c r="B32" s="9"/>
      <c r="C32" s="27">
        <v>10</v>
      </c>
      <c r="D32" s="25">
        <v>10</v>
      </c>
      <c r="E32" s="25">
        <v>3</v>
      </c>
      <c r="F32" s="29">
        <v>16</v>
      </c>
      <c r="G32" s="13">
        <v>38</v>
      </c>
      <c r="H32" s="27">
        <v>15</v>
      </c>
      <c r="I32" s="27">
        <v>0</v>
      </c>
      <c r="J32" s="18">
        <v>0</v>
      </c>
      <c r="K32" s="31" t="s">
        <v>30</v>
      </c>
      <c r="L32" s="18" t="s">
        <v>30</v>
      </c>
      <c r="M32" s="18" t="s">
        <v>30</v>
      </c>
      <c r="N32" s="18" t="s">
        <v>30</v>
      </c>
    </row>
    <row r="33" spans="1:23" s="49" customFormat="1" ht="18.75" thickBot="1">
      <c r="A33" s="68" t="s">
        <v>36</v>
      </c>
      <c r="B33" s="69">
        <f>B14+B29+B31</f>
        <v>2122</v>
      </c>
      <c r="C33" s="70">
        <f>C14+C29+C31+C32</f>
        <v>2395</v>
      </c>
      <c r="D33" s="70">
        <f>D14+D29+D31+D32</f>
        <v>2321</v>
      </c>
      <c r="E33" s="71">
        <f>E14+E29+E31+E32</f>
        <v>2388</v>
      </c>
      <c r="F33" s="72">
        <f>F14+F29+F31+F32</f>
        <v>2379</v>
      </c>
      <c r="G33" s="70">
        <f>G29+G31+G14</f>
        <v>2248</v>
      </c>
      <c r="H33" s="71">
        <f>H14+H29+H30+H31+H32</f>
        <v>2341</v>
      </c>
      <c r="I33" s="73">
        <f>I14+I29+I30</f>
        <v>2328</v>
      </c>
      <c r="J33" s="73">
        <f>J14+J29+J30+J31</f>
        <v>2313</v>
      </c>
      <c r="K33" s="73">
        <f>K29+K14+K30</f>
        <v>2232</v>
      </c>
      <c r="L33" s="73">
        <f>L29+L14+L30</f>
        <v>2095</v>
      </c>
      <c r="M33" s="73">
        <f>M29+M14+M30</f>
        <v>2058</v>
      </c>
      <c r="N33" s="73">
        <f>SUM(N14,N29,N30)</f>
        <v>2022</v>
      </c>
      <c r="O33" s="48"/>
      <c r="P33" s="48"/>
      <c r="Q33" s="48"/>
      <c r="R33" s="48"/>
      <c r="S33" s="48"/>
      <c r="T33" s="48"/>
      <c r="U33" s="48"/>
      <c r="V33" s="48"/>
      <c r="W33" s="48"/>
    </row>
    <row r="34" spans="1:23" s="67" customFormat="1" ht="30.75" customHeight="1" thickBot="1">
      <c r="A34" s="74" t="s">
        <v>37</v>
      </c>
      <c r="B34" s="75">
        <v>0</v>
      </c>
      <c r="C34" s="76">
        <v>12.8</v>
      </c>
      <c r="D34" s="77">
        <v>3.1</v>
      </c>
      <c r="E34" s="76">
        <v>3</v>
      </c>
      <c r="F34" s="77">
        <v>0.3</v>
      </c>
      <c r="G34" s="77">
        <v>5.5</v>
      </c>
      <c r="H34" s="78">
        <v>4.1</v>
      </c>
      <c r="I34" s="79">
        <v>0.5</v>
      </c>
      <c r="J34" s="80">
        <v>0.6</v>
      </c>
      <c r="K34" s="77">
        <v>3.5</v>
      </c>
      <c r="L34" s="77">
        <v>6.1</v>
      </c>
      <c r="M34" s="77">
        <v>1.8</v>
      </c>
      <c r="N34" s="81">
        <v>1.8</v>
      </c>
      <c r="O34" s="60" t="s">
        <v>29</v>
      </c>
      <c r="P34" s="66"/>
      <c r="Q34" s="66"/>
      <c r="R34" s="66"/>
      <c r="S34" s="66"/>
      <c r="T34" s="66"/>
      <c r="U34" s="66"/>
      <c r="V34" s="66"/>
      <c r="W34" s="66"/>
    </row>
    <row r="35" spans="1:10" ht="15.75">
      <c r="A35" s="2"/>
      <c r="C35" s="17"/>
      <c r="D35" s="17"/>
      <c r="E35" s="17"/>
      <c r="F35" s="4"/>
      <c r="G35" s="4"/>
      <c r="I35" s="37"/>
      <c r="J35" s="4"/>
    </row>
    <row r="36" spans="1:10" ht="12.75">
      <c r="A36" s="2"/>
      <c r="C36" s="4"/>
      <c r="D36" s="83"/>
      <c r="E36" s="4"/>
      <c r="F36" s="4"/>
      <c r="G36" s="4"/>
      <c r="I36" s="37"/>
      <c r="J36" s="4"/>
    </row>
    <row r="37" spans="1:14" ht="12.75">
      <c r="A37" s="2"/>
      <c r="C37" s="4"/>
      <c r="D37" s="4"/>
      <c r="E37" s="4"/>
      <c r="F37" s="4"/>
      <c r="G37" s="4"/>
      <c r="I37" s="37"/>
      <c r="J37" s="4"/>
      <c r="M37" s="63"/>
      <c r="N37" s="64"/>
    </row>
    <row r="38" spans="1:10" ht="12.75">
      <c r="A38" s="2"/>
      <c r="C38" s="4"/>
      <c r="D38" s="4"/>
      <c r="E38" s="4"/>
      <c r="F38" s="4"/>
      <c r="G38" s="4"/>
      <c r="I38" s="37"/>
      <c r="J38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Berufliche Schulen</dc:creator>
  <cp:keywords/>
  <dc:description/>
  <cp:lastModifiedBy>Schule</cp:lastModifiedBy>
  <cp:lastPrinted>2019-10-08T11:17:16Z</cp:lastPrinted>
  <dcterms:created xsi:type="dcterms:W3CDTF">1997-08-29T15:21:33Z</dcterms:created>
  <dcterms:modified xsi:type="dcterms:W3CDTF">2022-08-24T06:10:43Z</dcterms:modified>
  <cp:category>::ODMA\GRPWISE\GWDOM.GWPO.GWPO Library:6507.1</cp:category>
  <cp:version/>
  <cp:contentType/>
  <cp:contentStatus/>
</cp:coreProperties>
</file>